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2795" windowHeight="8445"/>
  </bookViews>
  <sheets>
    <sheet name="New NPV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B11" i="1" l="1"/>
  <c r="B10" i="1"/>
  <c r="D9" i="1"/>
  <c r="E9" i="1"/>
  <c r="F9" i="1"/>
  <c r="G9" i="1"/>
  <c r="C9" i="1"/>
  <c r="B8" i="1"/>
  <c r="D7" i="1"/>
  <c r="E7" i="1"/>
  <c r="F7" i="1"/>
  <c r="G7" i="1"/>
  <c r="B7" i="1"/>
  <c r="C7" i="1"/>
  <c r="G6" i="3" l="1"/>
  <c r="G5" i="3"/>
  <c r="C6" i="3"/>
  <c r="D6" i="3"/>
  <c r="E6" i="3"/>
  <c r="F6" i="3"/>
  <c r="B6" i="3"/>
  <c r="C5" i="3"/>
  <c r="D5" i="3"/>
  <c r="E5" i="3"/>
  <c r="F5" i="3"/>
  <c r="B5" i="3"/>
</calcChain>
</file>

<file path=xl/sharedStrings.xml><?xml version="1.0" encoding="utf-8"?>
<sst xmlns="http://schemas.openxmlformats.org/spreadsheetml/2006/main" count="18" uniqueCount="17">
  <si>
    <t>Interest rate</t>
  </si>
  <si>
    <t>Year</t>
  </si>
  <si>
    <t>Effective life, años</t>
  </si>
  <si>
    <t>Principal</t>
  </si>
  <si>
    <t>Number of years</t>
  </si>
  <si>
    <t>Principal repayment</t>
  </si>
  <si>
    <t>Interest repayment</t>
  </si>
  <si>
    <t>MARR</t>
  </si>
  <si>
    <t>WACC</t>
  </si>
  <si>
    <t>Investment ($ million)</t>
  </si>
  <si>
    <t>Revenue  ($ million)</t>
  </si>
  <si>
    <t>Expenses  ($ million)</t>
  </si>
  <si>
    <t>Acumulated NPV per year  ($ million)</t>
  </si>
  <si>
    <t>Net anual value  ($ million)</t>
  </si>
  <si>
    <t>IRR</t>
  </si>
  <si>
    <t xml:space="preserve">NPV at WACC ($ million) </t>
  </si>
  <si>
    <t xml:space="preserve">NPV at MARR ($ million)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</si>
</sst>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[$$-240A]\ * #,##0.00_ ;_-[$$-240A]\ * \-#,##0.00\ ;_-[$$-240A]\ * &quot;-&quot;??_ ;_-@_ "/>
    <numFmt numFmtId="165" formatCode="[$$-409]#,##0.00_ ;[Red]\-[$$-409]#,##0.00\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164" fontId="0" fillId="2" borderId="0" xfId="0" applyNumberFormat="1" applyFill="1"/>
    <xf numFmtId="10" fontId="0" fillId="0" borderId="0" xfId="0" applyNumberFormat="1"/>
    <xf numFmtId="165" fontId="0" fillId="0" borderId="0" xfId="0" applyNumberFormat="1"/>
    <xf numFmtId="8" fontId="0" fillId="0" borderId="0" xfId="0" applyNumberFormat="1"/>
    <xf numFmtId="9" fontId="0" fillId="2" borderId="0" xfId="0" applyNumberFormat="1" applyFill="1"/>
    <xf numFmtId="16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8" sqref="C18"/>
    </sheetView>
  </sheetViews>
  <sheetFormatPr baseColWidth="10" defaultRowHeight="15" x14ac:dyDescent="0.25"/>
  <cols>
    <col min="1" max="1" width="36.85546875" customWidth="1"/>
    <col min="2" max="2" width="15.85546875" customWidth="1"/>
    <col min="3" max="3" width="15.28515625" bestFit="1" customWidth="1"/>
    <col min="4" max="4" width="12.7109375" customWidth="1"/>
    <col min="5" max="5" width="12.42578125" customWidth="1"/>
    <col min="6" max="6" width="13.28515625" customWidth="1"/>
  </cols>
  <sheetData>
    <row r="1" spans="1:7" x14ac:dyDescent="0.25">
      <c r="A1" t="s">
        <v>7</v>
      </c>
      <c r="B1" s="1">
        <v>0.15</v>
      </c>
      <c r="C1" t="s">
        <v>8</v>
      </c>
      <c r="D1" s="1">
        <v>0.08</v>
      </c>
    </row>
    <row r="2" spans="1:7" x14ac:dyDescent="0.25">
      <c r="A2" t="s">
        <v>2</v>
      </c>
      <c r="B2" s="3">
        <v>5</v>
      </c>
    </row>
    <row r="3" spans="1:7" x14ac:dyDescent="0.25">
      <c r="A3" t="s">
        <v>1</v>
      </c>
      <c r="B3">
        <v>0</v>
      </c>
      <c r="C3">
        <v>1</v>
      </c>
      <c r="D3">
        <v>2</v>
      </c>
      <c r="E3" s="10">
        <v>3</v>
      </c>
      <c r="F3">
        <v>4</v>
      </c>
      <c r="G3">
        <v>5</v>
      </c>
    </row>
    <row r="4" spans="1:7" x14ac:dyDescent="0.25">
      <c r="A4" t="s">
        <v>9</v>
      </c>
      <c r="B4" s="2">
        <v>-15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10</v>
      </c>
      <c r="B5" s="2"/>
      <c r="C5" s="2">
        <v>12</v>
      </c>
      <c r="D5" s="2">
        <v>12</v>
      </c>
      <c r="E5" s="2">
        <v>13</v>
      </c>
      <c r="F5" s="2">
        <v>13</v>
      </c>
      <c r="G5" s="2">
        <v>14</v>
      </c>
    </row>
    <row r="6" spans="1:7" x14ac:dyDescent="0.25">
      <c r="A6" t="s">
        <v>11</v>
      </c>
      <c r="B6" s="2"/>
      <c r="C6" s="2">
        <v>-5</v>
      </c>
      <c r="D6" s="2">
        <v>-5</v>
      </c>
      <c r="E6" s="2">
        <v>-6</v>
      </c>
      <c r="F6" s="2">
        <v>-7</v>
      </c>
      <c r="G6" s="2">
        <v>-8</v>
      </c>
    </row>
    <row r="7" spans="1:7" x14ac:dyDescent="0.25">
      <c r="A7" t="s">
        <v>13</v>
      </c>
      <c r="B7" s="2">
        <f>SUM(B4:B6)</f>
        <v>-15</v>
      </c>
      <c r="C7" s="2">
        <f>SUM(C4:C6)</f>
        <v>7</v>
      </c>
      <c r="D7" s="2">
        <f t="shared" ref="D7:G7" si="0">SUM(D4:D6)</f>
        <v>7</v>
      </c>
      <c r="E7" s="2">
        <f t="shared" si="0"/>
        <v>7</v>
      </c>
      <c r="F7" s="2">
        <f t="shared" si="0"/>
        <v>6</v>
      </c>
      <c r="G7" s="2">
        <f t="shared" si="0"/>
        <v>6</v>
      </c>
    </row>
    <row r="8" spans="1:7" x14ac:dyDescent="0.25">
      <c r="A8" t="s">
        <v>15</v>
      </c>
      <c r="B8" s="4">
        <f>B7+NPV(D1,C7:G7)</f>
        <v>11.533357209716389</v>
      </c>
    </row>
    <row r="9" spans="1:7" x14ac:dyDescent="0.25">
      <c r="A9" t="s">
        <v>12</v>
      </c>
      <c r="B9" s="2"/>
      <c r="C9" s="2">
        <f>NPV($B$1,$C$7:C7)+$B$7</f>
        <v>-8.9130434782608692</v>
      </c>
      <c r="D9" s="2">
        <f>NPV($B$1,$C$7:D7)+$B$7</f>
        <v>-3.6200378071833637</v>
      </c>
      <c r="E9" s="9">
        <f>NPV($B$1,$C$7:E7)+$B$7</f>
        <v>0.98257581984055342</v>
      </c>
      <c r="F9" s="2">
        <f>NPV($B$1,$C$7:F7)+$B$7</f>
        <v>4.4130952933987544</v>
      </c>
      <c r="G9" s="2">
        <f>NPV($B$1,$C$7:G7)+$B$7</f>
        <v>7.396155705188491</v>
      </c>
    </row>
    <row r="10" spans="1:7" x14ac:dyDescent="0.25">
      <c r="A10" t="s">
        <v>14</v>
      </c>
      <c r="B10" s="8">
        <f>IRR(B7:G7)</f>
        <v>0.35059867567131375</v>
      </c>
    </row>
    <row r="11" spans="1:7" x14ac:dyDescent="0.25">
      <c r="A11" t="s">
        <v>16</v>
      </c>
      <c r="B11" s="4">
        <f>NPV(B1,C7:G7)+B7</f>
        <v>7.396155705188491</v>
      </c>
    </row>
    <row r="12" spans="1:7" x14ac:dyDescent="0.25">
      <c r="B12" s="2"/>
    </row>
    <row r="13" spans="1:7" x14ac:dyDescent="0.25">
      <c r="B13" s="2"/>
    </row>
    <row r="18" spans="2:2" x14ac:dyDescent="0.25">
      <c r="B1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0" sqref="G10"/>
    </sheetView>
  </sheetViews>
  <sheetFormatPr baseColWidth="10" defaultRowHeight="15" x14ac:dyDescent="0.25"/>
  <cols>
    <col min="1" max="1" width="22" customWidth="1"/>
  </cols>
  <sheetData>
    <row r="1" spans="1:7" x14ac:dyDescent="0.25">
      <c r="A1" t="s">
        <v>3</v>
      </c>
      <c r="B1">
        <v>10000</v>
      </c>
    </row>
    <row r="2" spans="1:7" x14ac:dyDescent="0.25">
      <c r="A2" t="s">
        <v>0</v>
      </c>
      <c r="B2" s="5">
        <v>0.09</v>
      </c>
    </row>
    <row r="3" spans="1:7" x14ac:dyDescent="0.25">
      <c r="A3" t="s">
        <v>4</v>
      </c>
      <c r="B3">
        <v>5</v>
      </c>
    </row>
    <row r="4" spans="1:7" x14ac:dyDescent="0.25">
      <c r="A4" t="s">
        <v>1</v>
      </c>
      <c r="B4">
        <v>1</v>
      </c>
      <c r="C4">
        <v>2</v>
      </c>
      <c r="D4">
        <v>3</v>
      </c>
      <c r="E4">
        <v>4</v>
      </c>
      <c r="F4">
        <v>5</v>
      </c>
    </row>
    <row r="5" spans="1:7" x14ac:dyDescent="0.25">
      <c r="A5" t="s">
        <v>5</v>
      </c>
      <c r="B5" s="6">
        <f>-PPMT($B$2,B4,$B$3,$B$1)</f>
        <v>1670.9245695674495</v>
      </c>
      <c r="C5" s="6">
        <f t="shared" ref="C5:F5" si="0">-PPMT($B$2,C4,$B$3,$B$1)</f>
        <v>1821.3077808285198</v>
      </c>
      <c r="D5" s="6">
        <f t="shared" si="0"/>
        <v>1985.2254811030866</v>
      </c>
      <c r="E5" s="6">
        <f t="shared" si="0"/>
        <v>2163.8957744023646</v>
      </c>
      <c r="F5" s="6">
        <f t="shared" si="0"/>
        <v>2358.6463940985777</v>
      </c>
      <c r="G5" s="6">
        <f>SUM(B5:F5)</f>
        <v>9999.9999999999982</v>
      </c>
    </row>
    <row r="6" spans="1:7" x14ac:dyDescent="0.25">
      <c r="A6" t="s">
        <v>6</v>
      </c>
      <c r="B6" s="6">
        <f>-IPMT($B$2,B4,$B$3,$B$1)</f>
        <v>900</v>
      </c>
      <c r="C6" s="6">
        <f t="shared" ref="C6:F6" si="1">-IPMT($B$2,C4,$B$3,$B$1)</f>
        <v>749.61678873892936</v>
      </c>
      <c r="D6" s="6">
        <f t="shared" si="1"/>
        <v>585.69908846436272</v>
      </c>
      <c r="E6" s="6">
        <f t="shared" si="1"/>
        <v>407.02879516508489</v>
      </c>
      <c r="F6" s="6">
        <f t="shared" si="1"/>
        <v>212.27817546887198</v>
      </c>
      <c r="G6" s="6">
        <f>SUM(B6:F6)</f>
        <v>2854.6228478372491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NPV</vt:lpstr>
      <vt:lpstr>Hoja3</vt:lpstr>
    </vt:vector>
  </TitlesOfParts>
  <Company>Alberto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dcterms:created xsi:type="dcterms:W3CDTF">2014-06-19T02:13:19Z</dcterms:created>
  <dcterms:modified xsi:type="dcterms:W3CDTF">2014-07-17T15:08:16Z</dcterms:modified>
</cp:coreProperties>
</file>